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comments1.xml><?xml version="1.0" encoding="utf-8"?>
<comments xmlns="http://schemas.openxmlformats.org/spreadsheetml/2006/main">
  <authors>
    <author/>
  </authors>
  <commentList>
    <comment authorId="0" ref="J39">
      <text>
        <t xml:space="preserve">I also can't find this one according to the date and sample, otherwise I'm done with both larvae count sheets
	-Joelle Blais</t>
      </text>
    </comment>
  </commentList>
</comments>
</file>

<file path=xl/sharedStrings.xml><?xml version="1.0" encoding="utf-8"?>
<sst xmlns="http://schemas.openxmlformats.org/spreadsheetml/2006/main" count="102" uniqueCount="41">
  <si>
    <t>1S 13-16</t>
  </si>
  <si>
    <t>36/50</t>
  </si>
  <si>
    <t>N/A</t>
  </si>
  <si>
    <t>1S13-16</t>
  </si>
  <si>
    <t>44/50</t>
  </si>
  <si>
    <t>200/91</t>
  </si>
  <si>
    <t>32.5/55</t>
  </si>
  <si>
    <t>100/70</t>
  </si>
  <si>
    <t>48/55</t>
  </si>
  <si>
    <t>1H1-4</t>
  </si>
  <si>
    <t>52/40</t>
  </si>
  <si>
    <t>1N5-8</t>
  </si>
  <si>
    <t>50/50</t>
  </si>
  <si>
    <t>24/60</t>
  </si>
  <si>
    <t>W</t>
  </si>
  <si>
    <t>30/55</t>
  </si>
  <si>
    <t>2N5-8</t>
  </si>
  <si>
    <t>G</t>
  </si>
  <si>
    <t>2S13-16</t>
  </si>
  <si>
    <t>2H13-16</t>
  </si>
  <si>
    <t>2S9-12</t>
  </si>
  <si>
    <t>4H1-4</t>
  </si>
  <si>
    <t>1H9-12</t>
  </si>
  <si>
    <t>1a</t>
  </si>
  <si>
    <t>1b</t>
  </si>
  <si>
    <t>1S1-4</t>
  </si>
  <si>
    <t>1N9-12</t>
  </si>
  <si>
    <t>4H5-8</t>
  </si>
  <si>
    <t>2H1-4</t>
  </si>
  <si>
    <t>Sample</t>
  </si>
  <si>
    <t>Date</t>
  </si>
  <si>
    <t>Number</t>
  </si>
  <si>
    <t>Original Concentration</t>
  </si>
  <si>
    <t>Count (per ml) 1</t>
  </si>
  <si>
    <t>Count 2</t>
  </si>
  <si>
    <t>Count 3</t>
  </si>
  <si>
    <t>Count AVG</t>
  </si>
  <si>
    <t>Est. Brood Size</t>
  </si>
  <si>
    <t>Notes</t>
  </si>
  <si>
    <t>Size</t>
  </si>
  <si>
    <t>Sick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</si>
</sst>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sz val="10.0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14" xfId="0" applyAlignment="1" applyFont="1" applyNumberFormat="1">
      <alignment/>
    </xf>
    <xf borderId="0" fillId="0" fontId="1" numFmtId="11" xfId="0" applyFont="1" applyNumberFormat="1"/>
    <xf borderId="0" fillId="0" fontId="2" numFmtId="0" xfId="0" applyAlignment="1" applyFont="1">
      <alignment horizontal="left"/>
    </xf>
    <xf borderId="0" fillId="2" fontId="1" numFmtId="0" xfId="0" applyAlignment="1" applyFill="1" applyFont="1">
      <alignment/>
    </xf>
    <xf borderId="0" fillId="2" fontId="1" numFmtId="14" xfId="0" applyAlignment="1" applyFont="1" applyNumberFormat="1">
      <alignment/>
    </xf>
    <xf borderId="0" fillId="2" fontId="1" numFmtId="0" xfId="0" applyFont="1"/>
    <xf borderId="0" fillId="2" fontId="1" numFmtId="11" xfId="0" applyFont="1" applyNumberFormat="1"/>
    <xf borderId="0" fillId="2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worksheet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>
        <v>41788.0</v>
      </c>
      <c r="C1" s="1">
        <v>2.0</v>
      </c>
      <c r="D1" s="1" t="s">
        <v>1</v>
      </c>
      <c r="E1" s="1">
        <v>595.0</v>
      </c>
      <c r="H1" s="1">
        <v>595.0</v>
      </c>
      <c r="I1" s="3" t="str">
        <f>H1*36</f>
        <v>2.14E+04</v>
      </c>
      <c r="L1" s="1">
        <v>26.0</v>
      </c>
      <c r="M1" s="1" t="s">
        <v>2</v>
      </c>
    </row>
    <row r="2">
      <c r="A2" s="1" t="s">
        <v>3</v>
      </c>
      <c r="B2" s="2">
        <v>41788.0</v>
      </c>
      <c r="C2" s="1">
        <v>3.0</v>
      </c>
      <c r="D2" s="1" t="s">
        <v>4</v>
      </c>
      <c r="E2" s="1" t="s">
        <v>5</v>
      </c>
      <c r="F2" s="1">
        <v>93.0</v>
      </c>
      <c r="G2" s="1">
        <v>105.0</v>
      </c>
      <c r="H2" t="str">
        <f>(91+93+105)/3</f>
        <v>96.33333333</v>
      </c>
      <c r="I2" s="3" t="str">
        <f>H2*50</f>
        <v>4.82E+03</v>
      </c>
      <c r="L2" s="1">
        <v>26.0</v>
      </c>
      <c r="M2" s="1" t="s">
        <v>2</v>
      </c>
    </row>
    <row r="3">
      <c r="A3" s="1" t="s">
        <v>3</v>
      </c>
      <c r="B3" s="2">
        <v>41788.0</v>
      </c>
      <c r="C3" s="1">
        <v>4.0</v>
      </c>
      <c r="D3" s="1" t="s">
        <v>6</v>
      </c>
      <c r="E3" s="1" t="s">
        <v>7</v>
      </c>
      <c r="F3" s="1">
        <v>63.0</v>
      </c>
      <c r="G3" s="1">
        <v>65.0</v>
      </c>
      <c r="H3" t="str">
        <f>(70+63+65)/3</f>
        <v>66</v>
      </c>
      <c r="I3" s="3" t="str">
        <f t="shared" ref="I3:I4" si="1">H3*55</f>
        <v>3.63E+03</v>
      </c>
      <c r="L3" s="1">
        <v>25.0</v>
      </c>
      <c r="M3" s="1" t="s">
        <v>2</v>
      </c>
    </row>
    <row r="4">
      <c r="A4" s="1" t="s">
        <v>3</v>
      </c>
      <c r="B4" s="2">
        <v>41788.0</v>
      </c>
      <c r="C4" s="1">
        <v>5.0</v>
      </c>
      <c r="D4" s="1" t="s">
        <v>8</v>
      </c>
      <c r="E4" s="1">
        <v>39.0</v>
      </c>
      <c r="F4" s="1">
        <v>44.0</v>
      </c>
      <c r="G4" s="1">
        <v>39.0</v>
      </c>
      <c r="H4" t="str">
        <f t="shared" ref="H4:H22" si="2">average(E4:G4)</f>
        <v>40.66666667</v>
      </c>
      <c r="I4" s="3" t="str">
        <f t="shared" si="1"/>
        <v>2.24E+03</v>
      </c>
      <c r="L4" s="1">
        <v>28.0</v>
      </c>
      <c r="M4" s="1" t="s">
        <v>2</v>
      </c>
    </row>
    <row r="5">
      <c r="A5" s="1" t="s">
        <v>9</v>
      </c>
      <c r="B5" s="2">
        <v>41788.0</v>
      </c>
      <c r="C5" s="1">
        <v>1.0</v>
      </c>
      <c r="D5" s="1" t="s">
        <v>10</v>
      </c>
      <c r="E5" s="1">
        <v>37.0</v>
      </c>
      <c r="F5" s="1">
        <v>36.0</v>
      </c>
      <c r="G5" s="1">
        <v>21.0</v>
      </c>
      <c r="H5" t="str">
        <f t="shared" si="2"/>
        <v>31.33333333</v>
      </c>
      <c r="I5" s="3" t="str">
        <f>H5*40</f>
        <v>1.25E+03</v>
      </c>
      <c r="L5" s="1">
        <v>24.0</v>
      </c>
      <c r="M5" s="1" t="s">
        <v>2</v>
      </c>
    </row>
    <row r="6">
      <c r="A6" s="1" t="s">
        <v>11</v>
      </c>
      <c r="B6" s="2">
        <v>41788.0</v>
      </c>
      <c r="C6" s="1">
        <v>1.0</v>
      </c>
      <c r="D6" s="1" t="s">
        <v>12</v>
      </c>
      <c r="E6" s="1">
        <v>21.0</v>
      </c>
      <c r="F6" s="1">
        <v>18.0</v>
      </c>
      <c r="G6" s="1">
        <v>30.0</v>
      </c>
      <c r="H6" t="str">
        <f t="shared" si="2"/>
        <v>23</v>
      </c>
      <c r="I6" s="3" t="str">
        <f>H6*50</f>
        <v>1.15E+03</v>
      </c>
      <c r="L6" s="1">
        <v>27.0</v>
      </c>
      <c r="M6" s="1" t="s">
        <v>2</v>
      </c>
    </row>
    <row r="7">
      <c r="A7" s="1" t="s">
        <v>11</v>
      </c>
      <c r="B7" s="2">
        <v>41788.0</v>
      </c>
      <c r="C7" s="1">
        <v>2.0</v>
      </c>
      <c r="D7" s="1">
        <v>50.0</v>
      </c>
      <c r="E7" s="1">
        <v>91.0</v>
      </c>
      <c r="F7" s="1">
        <v>104.0</v>
      </c>
      <c r="G7" s="1">
        <v>104.0</v>
      </c>
      <c r="H7" t="str">
        <f t="shared" si="2"/>
        <v>99.66666667</v>
      </c>
      <c r="I7" s="3" t="str">
        <f>H7*D7</f>
        <v>4.98E+03</v>
      </c>
      <c r="L7" s="1">
        <v>28.0</v>
      </c>
      <c r="M7" s="1" t="s">
        <v>2</v>
      </c>
    </row>
    <row r="8">
      <c r="A8" s="1" t="s">
        <v>11</v>
      </c>
      <c r="B8" s="2">
        <v>41795.0</v>
      </c>
      <c r="C8" s="1">
        <v>1.0</v>
      </c>
      <c r="D8" s="1" t="s">
        <v>13</v>
      </c>
      <c r="E8" s="1">
        <v>215.0</v>
      </c>
      <c r="F8" s="1">
        <v>207.0</v>
      </c>
      <c r="G8" s="1">
        <v>205.0</v>
      </c>
      <c r="H8" t="str">
        <f t="shared" si="2"/>
        <v>209</v>
      </c>
      <c r="I8" s="3" t="str">
        <f>H8*60</f>
        <v>1.25E+04</v>
      </c>
      <c r="L8" s="1">
        <v>30.0</v>
      </c>
      <c r="M8" s="1" t="s">
        <v>14</v>
      </c>
    </row>
    <row r="9">
      <c r="A9" s="1" t="s">
        <v>9</v>
      </c>
      <c r="B9" s="2">
        <v>41795.0</v>
      </c>
      <c r="C9" s="1">
        <v>1.0</v>
      </c>
      <c r="D9" s="1" t="s">
        <v>15</v>
      </c>
      <c r="E9" s="1">
        <v>93.0</v>
      </c>
      <c r="F9" s="1">
        <v>117.0</v>
      </c>
      <c r="G9" s="1">
        <v>83.0</v>
      </c>
      <c r="H9" t="str">
        <f t="shared" si="2"/>
        <v>97.66666667</v>
      </c>
      <c r="I9" s="3" t="str">
        <f>H9*55</f>
        <v>5.37E+03</v>
      </c>
      <c r="L9" s="1">
        <v>25.0</v>
      </c>
      <c r="M9" s="1" t="s">
        <v>14</v>
      </c>
    </row>
    <row r="10">
      <c r="A10" s="1" t="s">
        <v>3</v>
      </c>
      <c r="B10" s="2">
        <v>41795.0</v>
      </c>
      <c r="C10" s="1">
        <v>1.0</v>
      </c>
      <c r="D10" s="1">
        <v>50.0</v>
      </c>
      <c r="E10" s="1">
        <v>39.0</v>
      </c>
      <c r="F10" s="1">
        <v>49.0</v>
      </c>
      <c r="G10" s="1">
        <v>57.0</v>
      </c>
      <c r="H10" t="str">
        <f t="shared" si="2"/>
        <v>48.33333333</v>
      </c>
      <c r="I10" s="3" t="str">
        <f t="shared" ref="I10:I39" si="3">H10*D10</f>
        <v>2.42E+03</v>
      </c>
      <c r="L10" s="1">
        <v>23.0</v>
      </c>
      <c r="M10" s="1" t="s">
        <v>14</v>
      </c>
    </row>
    <row r="11">
      <c r="A11" s="1" t="s">
        <v>3</v>
      </c>
      <c r="B11" s="2">
        <v>41795.0</v>
      </c>
      <c r="C11" s="1">
        <v>2.0</v>
      </c>
      <c r="D11" s="1">
        <v>50.0</v>
      </c>
      <c r="E11" s="1">
        <v>24.0</v>
      </c>
      <c r="F11" s="1">
        <v>19.0</v>
      </c>
      <c r="G11" s="1">
        <v>19.0</v>
      </c>
      <c r="H11" t="str">
        <f t="shared" si="2"/>
        <v>20.66666667</v>
      </c>
      <c r="I11" s="3" t="str">
        <f t="shared" si="3"/>
        <v>1.03E+03</v>
      </c>
      <c r="L11" s="1">
        <v>29.0</v>
      </c>
      <c r="M11" s="1" t="s">
        <v>14</v>
      </c>
    </row>
    <row r="12">
      <c r="A12" s="1" t="s">
        <v>16</v>
      </c>
      <c r="B12" s="2">
        <v>41796.0</v>
      </c>
      <c r="C12" s="1">
        <v>1.0</v>
      </c>
      <c r="D12" s="1">
        <v>50.0</v>
      </c>
      <c r="E12" s="1">
        <v>83.0</v>
      </c>
      <c r="F12" s="1">
        <v>113.0</v>
      </c>
      <c r="G12" s="1">
        <v>83.0</v>
      </c>
      <c r="H12" t="str">
        <f t="shared" si="2"/>
        <v>93</v>
      </c>
      <c r="I12" s="3" t="str">
        <f t="shared" si="3"/>
        <v>4.65E+03</v>
      </c>
      <c r="L12" s="1">
        <v>31.0</v>
      </c>
      <c r="M12" s="1" t="s">
        <v>14</v>
      </c>
    </row>
    <row r="13">
      <c r="A13" s="1" t="s">
        <v>9</v>
      </c>
      <c r="B13" s="2">
        <v>41802.0</v>
      </c>
      <c r="C13" s="1">
        <v>1.0</v>
      </c>
      <c r="D13" s="1">
        <v>50.0</v>
      </c>
      <c r="E13" s="1">
        <v>18.0</v>
      </c>
      <c r="F13" s="1">
        <v>16.0</v>
      </c>
      <c r="G13" s="1">
        <v>17.0</v>
      </c>
      <c r="H13" t="str">
        <f t="shared" si="2"/>
        <v>17</v>
      </c>
      <c r="I13" s="3" t="str">
        <f t="shared" si="3"/>
        <v>8.50E+02</v>
      </c>
      <c r="L13" s="1">
        <v>19.0</v>
      </c>
      <c r="M13" s="1" t="s">
        <v>14</v>
      </c>
    </row>
    <row r="14">
      <c r="A14" s="1" t="s">
        <v>11</v>
      </c>
      <c r="B14" s="2">
        <v>41802.0</v>
      </c>
      <c r="C14" s="1">
        <v>1.0</v>
      </c>
      <c r="D14" s="1">
        <v>50.0</v>
      </c>
      <c r="E14" s="1">
        <v>36.0</v>
      </c>
      <c r="F14" s="1">
        <v>38.0</v>
      </c>
      <c r="G14" s="1">
        <v>30.0</v>
      </c>
      <c r="H14" t="str">
        <f t="shared" si="2"/>
        <v>34.66666667</v>
      </c>
      <c r="I14" s="3" t="str">
        <f t="shared" si="3"/>
        <v>1.73E+03</v>
      </c>
      <c r="L14" s="1">
        <v>32.0</v>
      </c>
      <c r="M14" s="1" t="s">
        <v>17</v>
      </c>
    </row>
    <row r="15">
      <c r="A15" s="1" t="s">
        <v>11</v>
      </c>
      <c r="B15" s="2">
        <v>41802.0</v>
      </c>
      <c r="C15" s="1">
        <v>2.0</v>
      </c>
      <c r="D15" s="1">
        <v>50.0</v>
      </c>
      <c r="E15" s="1">
        <v>25.0</v>
      </c>
      <c r="F15" s="1">
        <v>14.0</v>
      </c>
      <c r="G15" s="1">
        <v>16.0</v>
      </c>
      <c r="H15" t="str">
        <f t="shared" si="2"/>
        <v>18.33333333</v>
      </c>
      <c r="I15" s="3" t="str">
        <f t="shared" si="3"/>
        <v>9.17E+02</v>
      </c>
      <c r="L15" s="1">
        <v>20.0</v>
      </c>
      <c r="M15" s="1" t="s">
        <v>14</v>
      </c>
    </row>
    <row r="16">
      <c r="A16" s="1" t="s">
        <v>3</v>
      </c>
      <c r="B16" s="2">
        <v>41802.0</v>
      </c>
      <c r="C16" s="1">
        <v>1.0</v>
      </c>
      <c r="D16" s="1">
        <v>50.0</v>
      </c>
      <c r="E16" s="1">
        <v>37.0</v>
      </c>
      <c r="F16" s="1">
        <v>52.0</v>
      </c>
      <c r="G16" s="1">
        <v>40.0</v>
      </c>
      <c r="H16" t="str">
        <f t="shared" si="2"/>
        <v>43</v>
      </c>
      <c r="I16" s="3" t="str">
        <f t="shared" si="3"/>
        <v>2.15E+03</v>
      </c>
      <c r="L16" s="1">
        <v>27.0</v>
      </c>
      <c r="M16" s="1" t="s">
        <v>14</v>
      </c>
    </row>
    <row r="17">
      <c r="A17" s="1" t="s">
        <v>18</v>
      </c>
      <c r="B17" s="2">
        <v>41803.0</v>
      </c>
      <c r="C17" s="1">
        <v>1.0</v>
      </c>
      <c r="D17" s="1">
        <v>50.0</v>
      </c>
      <c r="E17" s="1">
        <v>49.0</v>
      </c>
      <c r="F17" s="1">
        <v>54.0</v>
      </c>
      <c r="G17" s="1">
        <v>66.0</v>
      </c>
      <c r="H17" t="str">
        <f t="shared" si="2"/>
        <v>56.33333333</v>
      </c>
      <c r="I17" s="3" t="str">
        <f t="shared" si="3"/>
        <v>2.82E+03</v>
      </c>
      <c r="L17" s="1">
        <v>30.0</v>
      </c>
      <c r="M17" s="1" t="s">
        <v>14</v>
      </c>
    </row>
    <row r="18">
      <c r="A18" s="1" t="s">
        <v>18</v>
      </c>
      <c r="B18" s="2">
        <v>41803.0</v>
      </c>
      <c r="C18" s="1">
        <v>2.0</v>
      </c>
      <c r="D18" s="1">
        <v>50.0</v>
      </c>
      <c r="E18" s="1">
        <v>318.0</v>
      </c>
      <c r="F18" s="1">
        <v>274.0</v>
      </c>
      <c r="G18" s="1">
        <v>257.0</v>
      </c>
      <c r="H18" t="str">
        <f t="shared" si="2"/>
        <v>283</v>
      </c>
      <c r="I18" s="3" t="str">
        <f t="shared" si="3"/>
        <v>1.42E+04</v>
      </c>
      <c r="L18" s="1">
        <v>26.0</v>
      </c>
      <c r="M18" s="1" t="s">
        <v>14</v>
      </c>
    </row>
    <row r="19">
      <c r="A19" s="1" t="s">
        <v>18</v>
      </c>
      <c r="B19" s="2">
        <v>41803.0</v>
      </c>
      <c r="C19" s="1">
        <v>4.0</v>
      </c>
      <c r="D19" s="1">
        <v>50.0</v>
      </c>
      <c r="E19" s="1">
        <v>45.0</v>
      </c>
      <c r="F19" s="1">
        <v>35.0</v>
      </c>
      <c r="G19" s="1">
        <v>26.0</v>
      </c>
      <c r="H19" t="str">
        <f t="shared" si="2"/>
        <v>35.33333333</v>
      </c>
      <c r="I19" s="3" t="str">
        <f t="shared" si="3"/>
        <v>1.77E+03</v>
      </c>
      <c r="L19" s="1">
        <v>25.0</v>
      </c>
      <c r="M19" s="1" t="s">
        <v>14</v>
      </c>
    </row>
    <row r="20">
      <c r="A20" s="1" t="s">
        <v>18</v>
      </c>
      <c r="B20" s="2">
        <v>41803.0</v>
      </c>
      <c r="C20" s="1">
        <v>7.0</v>
      </c>
      <c r="D20" s="1">
        <v>50.0</v>
      </c>
      <c r="E20" s="1">
        <v>42.0</v>
      </c>
      <c r="F20" s="1">
        <v>34.0</v>
      </c>
      <c r="G20" s="1">
        <v>25.0</v>
      </c>
      <c r="H20" t="str">
        <f t="shared" si="2"/>
        <v>33.66666667</v>
      </c>
      <c r="I20" s="3" t="str">
        <f t="shared" si="3"/>
        <v>1.68E+03</v>
      </c>
      <c r="L20" s="1">
        <v>25.0</v>
      </c>
      <c r="M20" s="1" t="s">
        <v>14</v>
      </c>
    </row>
    <row r="21">
      <c r="A21" s="1" t="s">
        <v>18</v>
      </c>
      <c r="B21" s="2">
        <v>41803.0</v>
      </c>
      <c r="C21" s="1">
        <v>6.0</v>
      </c>
      <c r="D21" s="1">
        <v>50.0</v>
      </c>
      <c r="E21" s="1">
        <v>44.0</v>
      </c>
      <c r="F21" s="1">
        <v>49.0</v>
      </c>
      <c r="G21" s="1">
        <v>33.0</v>
      </c>
      <c r="H21" t="str">
        <f t="shared" si="2"/>
        <v>42</v>
      </c>
      <c r="I21" s="3" t="str">
        <f t="shared" si="3"/>
        <v>2.10E+03</v>
      </c>
      <c r="L21" s="1">
        <v>28.0</v>
      </c>
      <c r="M21" s="1" t="s">
        <v>14</v>
      </c>
    </row>
    <row r="22">
      <c r="A22" s="1" t="s">
        <v>19</v>
      </c>
      <c r="B22" s="2">
        <v>41824.0</v>
      </c>
      <c r="C22" s="1">
        <v>1.0</v>
      </c>
      <c r="D22" s="1">
        <v>80.0</v>
      </c>
      <c r="E22" s="1">
        <v>378.0</v>
      </c>
      <c r="F22" s="1">
        <v>381.0</v>
      </c>
      <c r="G22" s="1">
        <v>315.0</v>
      </c>
      <c r="H22" t="str">
        <f t="shared" si="2"/>
        <v>358</v>
      </c>
      <c r="I22" s="3" t="str">
        <f t="shared" si="3"/>
        <v>2.86E+04</v>
      </c>
      <c r="L22" s="1">
        <v>23.0</v>
      </c>
      <c r="M22" s="1" t="s">
        <v>14</v>
      </c>
    </row>
    <row r="23">
      <c r="A23" s="1" t="s">
        <v>20</v>
      </c>
      <c r="B23" s="2">
        <v>41824.0</v>
      </c>
      <c r="C23" s="1">
        <v>2.0</v>
      </c>
      <c r="D23" s="1">
        <v>80.0</v>
      </c>
      <c r="E23" s="1">
        <v>1192.0</v>
      </c>
      <c r="F23" s="1">
        <v>1187.0</v>
      </c>
      <c r="H23" t="str">
        <f>average(E23:F23)</f>
        <v>1189.5</v>
      </c>
      <c r="I23" s="3" t="str">
        <f t="shared" si="3"/>
        <v>9.52E+04</v>
      </c>
      <c r="L23" s="1">
        <v>32.0</v>
      </c>
      <c r="M23" s="1" t="s">
        <v>14</v>
      </c>
    </row>
    <row r="24">
      <c r="A24" s="1" t="s">
        <v>20</v>
      </c>
      <c r="B24" s="2">
        <v>41824.0</v>
      </c>
      <c r="C24" s="1">
        <v>1.0</v>
      </c>
      <c r="D24" s="1">
        <v>60.0</v>
      </c>
      <c r="E24" s="1">
        <v>866.0</v>
      </c>
      <c r="F24" s="1">
        <v>663.0</v>
      </c>
      <c r="G24" s="1">
        <v>561.0</v>
      </c>
      <c r="H24" t="str">
        <f t="shared" ref="H24:H33" si="4">average(E24:G24)</f>
        <v>696.6666667</v>
      </c>
      <c r="I24" s="3" t="str">
        <f t="shared" si="3"/>
        <v>4.18E+04</v>
      </c>
      <c r="L24" s="1">
        <v>30.0</v>
      </c>
      <c r="M24" s="1" t="s">
        <v>14</v>
      </c>
    </row>
    <row r="25">
      <c r="A25" s="1" t="s">
        <v>21</v>
      </c>
      <c r="B25" s="2">
        <v>41829.0</v>
      </c>
      <c r="C25" s="1">
        <v>1.0</v>
      </c>
      <c r="D25" s="1">
        <v>50.0</v>
      </c>
      <c r="E25" s="1">
        <v>277.0</v>
      </c>
      <c r="F25" s="1">
        <v>271.0</v>
      </c>
      <c r="G25" s="1">
        <v>299.0</v>
      </c>
      <c r="H25" t="str">
        <f t="shared" si="4"/>
        <v>282.3333333</v>
      </c>
      <c r="I25" s="3" t="str">
        <f t="shared" si="3"/>
        <v>1.41E+04</v>
      </c>
      <c r="L25" s="1">
        <v>21.0</v>
      </c>
      <c r="M25" s="1" t="s">
        <v>14</v>
      </c>
    </row>
    <row r="26">
      <c r="A26" s="1" t="s">
        <v>22</v>
      </c>
      <c r="B26" s="2">
        <v>41830.0</v>
      </c>
      <c r="C26" s="1">
        <v>6.0</v>
      </c>
      <c r="D26" s="1">
        <v>50.0</v>
      </c>
      <c r="E26" s="1">
        <v>1234.0</v>
      </c>
      <c r="F26" s="1">
        <v>1156.0</v>
      </c>
      <c r="G26" s="1">
        <v>1123.0</v>
      </c>
      <c r="H26" t="str">
        <f t="shared" si="4"/>
        <v>1171</v>
      </c>
      <c r="I26" s="3" t="str">
        <f t="shared" si="3"/>
        <v>5.86E+04</v>
      </c>
      <c r="L26" s="1">
        <v>27.0</v>
      </c>
      <c r="M26" s="1" t="s">
        <v>14</v>
      </c>
    </row>
    <row r="27">
      <c r="A27" s="1" t="s">
        <v>22</v>
      </c>
      <c r="B27" s="2">
        <v>41830.0</v>
      </c>
      <c r="C27" s="1" t="s">
        <v>23</v>
      </c>
      <c r="D27" s="1">
        <v>50.0</v>
      </c>
      <c r="E27" s="1">
        <v>79.0</v>
      </c>
      <c r="F27" s="1">
        <v>86.0</v>
      </c>
      <c r="G27" s="1">
        <v>121.0</v>
      </c>
      <c r="H27" t="str">
        <f t="shared" si="4"/>
        <v>95.33333333</v>
      </c>
      <c r="I27" s="3" t="str">
        <f t="shared" si="3"/>
        <v>4.77E+03</v>
      </c>
      <c r="L27" s="1">
        <v>27.0</v>
      </c>
      <c r="M27" s="1" t="s">
        <v>14</v>
      </c>
    </row>
    <row r="28">
      <c r="A28" s="1" t="s">
        <v>22</v>
      </c>
      <c r="B28" s="2">
        <v>41830.0</v>
      </c>
      <c r="C28" s="4" t="s">
        <v>24</v>
      </c>
      <c r="D28" s="1">
        <v>50.0</v>
      </c>
      <c r="E28" s="4">
        <v>1871.0</v>
      </c>
      <c r="F28" s="4">
        <v>2414.0</v>
      </c>
      <c r="G28" s="1">
        <v>1796.0</v>
      </c>
      <c r="H28" t="str">
        <f t="shared" si="4"/>
        <v>2027</v>
      </c>
      <c r="I28" s="3" t="str">
        <f t="shared" si="3"/>
        <v>1.01E+05</v>
      </c>
      <c r="L28" s="1">
        <v>27.0</v>
      </c>
      <c r="M28" s="1" t="s">
        <v>14</v>
      </c>
    </row>
    <row r="29">
      <c r="A29" s="1" t="s">
        <v>25</v>
      </c>
      <c r="B29" s="2">
        <v>41830.0</v>
      </c>
      <c r="C29" s="1">
        <v>9.0</v>
      </c>
      <c r="D29" s="1">
        <v>80.0</v>
      </c>
      <c r="E29" s="1">
        <v>1073.0</v>
      </c>
      <c r="F29" s="1">
        <v>996.0</v>
      </c>
      <c r="G29" s="1">
        <v>1282.0</v>
      </c>
      <c r="H29" t="str">
        <f t="shared" si="4"/>
        <v>1117</v>
      </c>
      <c r="I29" s="3" t="str">
        <f t="shared" si="3"/>
        <v>8.94E+04</v>
      </c>
      <c r="L29" s="1">
        <v>30.0</v>
      </c>
      <c r="M29" s="1" t="s">
        <v>14</v>
      </c>
    </row>
    <row r="30">
      <c r="A30" s="1" t="s">
        <v>26</v>
      </c>
      <c r="B30" s="2">
        <v>41830.0</v>
      </c>
      <c r="C30" s="1">
        <v>5.0</v>
      </c>
      <c r="D30" s="1">
        <v>80.0</v>
      </c>
      <c r="E30" s="1">
        <v>298.0</v>
      </c>
      <c r="F30" s="1">
        <v>336.0</v>
      </c>
      <c r="G30" s="1">
        <v>261.0</v>
      </c>
      <c r="H30" t="str">
        <f t="shared" si="4"/>
        <v>298.3333333</v>
      </c>
      <c r="I30" s="3" t="str">
        <f t="shared" si="3"/>
        <v>2.39E+04</v>
      </c>
      <c r="L30" s="1">
        <v>31.0</v>
      </c>
      <c r="M30" s="1" t="s">
        <v>14</v>
      </c>
    </row>
    <row r="31">
      <c r="A31" s="1" t="s">
        <v>25</v>
      </c>
      <c r="B31" s="2">
        <v>41830.0</v>
      </c>
      <c r="C31" s="1">
        <v>4.0</v>
      </c>
      <c r="D31" s="1">
        <v>80.0</v>
      </c>
      <c r="E31" s="1">
        <v>136.0</v>
      </c>
      <c r="F31" s="1">
        <v>150.0</v>
      </c>
      <c r="G31" s="1">
        <v>123.0</v>
      </c>
      <c r="H31" t="str">
        <f t="shared" si="4"/>
        <v>136.3333333</v>
      </c>
      <c r="I31" s="3" t="str">
        <f t="shared" si="3"/>
        <v>1.09E+04</v>
      </c>
      <c r="L31" s="1">
        <v>28.0</v>
      </c>
      <c r="M31" s="1" t="s">
        <v>14</v>
      </c>
    </row>
    <row r="32">
      <c r="A32" s="1" t="s">
        <v>26</v>
      </c>
      <c r="B32" s="2">
        <v>41830.0</v>
      </c>
      <c r="C32" s="1">
        <v>7.0</v>
      </c>
      <c r="D32" s="1">
        <v>80.0</v>
      </c>
      <c r="E32" s="1">
        <v>1702.0</v>
      </c>
      <c r="F32" s="1">
        <v>1709.0</v>
      </c>
      <c r="G32" s="1">
        <v>1750.0</v>
      </c>
      <c r="H32" t="str">
        <f t="shared" si="4"/>
        <v>1720.333333</v>
      </c>
      <c r="I32" s="3" t="str">
        <f t="shared" si="3"/>
        <v>1.38E+05</v>
      </c>
      <c r="L32" s="1">
        <v>28.0</v>
      </c>
      <c r="M32" s="1" t="s">
        <v>14</v>
      </c>
    </row>
    <row r="33">
      <c r="A33" s="1" t="s">
        <v>26</v>
      </c>
      <c r="B33" s="2">
        <v>41830.0</v>
      </c>
      <c r="C33" s="1">
        <v>1.0</v>
      </c>
      <c r="D33" s="1">
        <v>80.0</v>
      </c>
      <c r="E33" s="1">
        <v>1095.0</v>
      </c>
      <c r="F33" s="1">
        <v>112.0</v>
      </c>
      <c r="G33" s="1">
        <v>1203.0</v>
      </c>
      <c r="H33" t="str">
        <f t="shared" si="4"/>
        <v>803.3333333</v>
      </c>
      <c r="I33" s="3" t="str">
        <f t="shared" si="3"/>
        <v>6.43E+04</v>
      </c>
      <c r="L33" s="1">
        <v>30.0</v>
      </c>
      <c r="M33" s="1" t="s">
        <v>14</v>
      </c>
    </row>
    <row r="34">
      <c r="A34" s="1" t="s">
        <v>25</v>
      </c>
      <c r="B34" s="2">
        <v>41830.0</v>
      </c>
      <c r="C34" s="1">
        <v>3.0</v>
      </c>
      <c r="D34" s="1">
        <v>80.0</v>
      </c>
      <c r="E34" s="1">
        <v>1596.0</v>
      </c>
      <c r="F34" s="1">
        <v>1672.0</v>
      </c>
      <c r="H34" t="str">
        <f>average(E34:F34)</f>
        <v>1634</v>
      </c>
      <c r="I34" s="3" t="str">
        <f t="shared" si="3"/>
        <v>1.31E+05</v>
      </c>
      <c r="L34" s="1">
        <v>22.0</v>
      </c>
      <c r="M34" s="1" t="s">
        <v>14</v>
      </c>
    </row>
    <row r="35">
      <c r="A35" s="1" t="s">
        <v>27</v>
      </c>
      <c r="B35" s="2">
        <v>41843.0</v>
      </c>
      <c r="C35" s="1">
        <v>1.0</v>
      </c>
      <c r="D35" s="1">
        <v>85.0</v>
      </c>
      <c r="E35" s="1">
        <v>116.0</v>
      </c>
      <c r="F35" s="1">
        <v>114.0</v>
      </c>
      <c r="G35" s="1">
        <v>98.0</v>
      </c>
      <c r="H35" t="str">
        <f t="shared" ref="H35:H39" si="5">average(E35:G35)</f>
        <v>109.3333333</v>
      </c>
      <c r="I35" s="3" t="str">
        <f t="shared" si="3"/>
        <v>9.29E+03</v>
      </c>
      <c r="L35" s="1">
        <v>15.0</v>
      </c>
      <c r="M35" s="1" t="s">
        <v>14</v>
      </c>
    </row>
    <row r="36">
      <c r="A36" s="1" t="s">
        <v>25</v>
      </c>
      <c r="B36" s="2">
        <v>41844.0</v>
      </c>
      <c r="C36" s="1">
        <v>2.0</v>
      </c>
      <c r="D36" s="1">
        <v>80.0</v>
      </c>
      <c r="E36" s="1">
        <v>185.0</v>
      </c>
      <c r="F36" s="1">
        <v>163.0</v>
      </c>
      <c r="G36" s="1">
        <v>186.0</v>
      </c>
      <c r="H36" t="str">
        <f t="shared" si="5"/>
        <v>178</v>
      </c>
      <c r="I36" s="3" t="str">
        <f t="shared" si="3"/>
        <v>1.42E+04</v>
      </c>
      <c r="L36" s="1">
        <v>34.0</v>
      </c>
      <c r="M36" s="1" t="s">
        <v>14</v>
      </c>
    </row>
    <row r="37">
      <c r="A37" s="1" t="s">
        <v>22</v>
      </c>
      <c r="B37" s="2">
        <v>41844.0</v>
      </c>
      <c r="C37" s="1">
        <v>2.0</v>
      </c>
      <c r="D37" s="1">
        <v>80.0</v>
      </c>
      <c r="E37" s="1">
        <v>1374.0</v>
      </c>
      <c r="F37" s="1">
        <v>1316.0</v>
      </c>
      <c r="G37" s="1">
        <v>1271.0</v>
      </c>
      <c r="H37" t="str">
        <f t="shared" si="5"/>
        <v>1320.333333</v>
      </c>
      <c r="I37" s="3" t="str">
        <f t="shared" si="3"/>
        <v>1.06E+05</v>
      </c>
      <c r="L37" s="1">
        <v>26.0</v>
      </c>
      <c r="M37" s="1" t="s">
        <v>14</v>
      </c>
    </row>
    <row r="38">
      <c r="A38" s="1" t="s">
        <v>28</v>
      </c>
      <c r="B38" s="2">
        <v>41845.0</v>
      </c>
      <c r="C38" s="1">
        <v>2.0</v>
      </c>
      <c r="D38" s="1">
        <v>80.0</v>
      </c>
      <c r="E38" s="1">
        <v>174.0</v>
      </c>
      <c r="F38" s="1">
        <v>226.0</v>
      </c>
      <c r="G38" s="1">
        <v>214.0</v>
      </c>
      <c r="H38" t="str">
        <f t="shared" si="5"/>
        <v>204.6666667</v>
      </c>
      <c r="I38" s="3" t="str">
        <f t="shared" si="3"/>
        <v>1.64E+04</v>
      </c>
      <c r="L38" s="1">
        <v>22.0</v>
      </c>
      <c r="M38" s="1" t="s">
        <v>14</v>
      </c>
    </row>
    <row r="39">
      <c r="A39" s="5" t="s">
        <v>16</v>
      </c>
      <c r="B39" s="6">
        <v>41796.0</v>
      </c>
      <c r="C39" s="5">
        <v>1.0</v>
      </c>
      <c r="D39" s="5">
        <v>75.0</v>
      </c>
      <c r="E39" s="5">
        <v>529.0</v>
      </c>
      <c r="F39" s="5">
        <v>567.0</v>
      </c>
      <c r="G39" s="5">
        <v>550.0</v>
      </c>
      <c r="H39" s="7" t="str">
        <f t="shared" si="5"/>
        <v>548.6666667</v>
      </c>
      <c r="I39" s="8" t="str">
        <f t="shared" si="3"/>
        <v>4.12E+04</v>
      </c>
      <c r="J39" s="9"/>
      <c r="K39" s="9"/>
      <c r="L39" s="5">
        <v>31.0</v>
      </c>
      <c r="M39" s="5" t="s">
        <v>14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>
      <c r="A40" s="1" t="s">
        <v>29</v>
      </c>
      <c r="B40" s="1" t="s">
        <v>30</v>
      </c>
      <c r="C40" s="1" t="s">
        <v>31</v>
      </c>
      <c r="D40" s="1" t="s">
        <v>32</v>
      </c>
      <c r="E40" s="1" t="s">
        <v>33</v>
      </c>
      <c r="F40" s="1" t="s">
        <v>34</v>
      </c>
      <c r="G40" s="1" t="s">
        <v>35</v>
      </c>
      <c r="H40" s="1" t="s">
        <v>36</v>
      </c>
      <c r="I40" s="1" t="s">
        <v>37</v>
      </c>
      <c r="J40" s="1" t="s">
        <v>38</v>
      </c>
      <c r="L40" s="1" t="s">
        <v>39</v>
      </c>
      <c r="M40" s="1" t="s">
        <v>40</v>
      </c>
    </row>
  </sheetData>
  <drawing r:id="rId2"/>
  <legacyDrawing r:id="rId3"/>
</worksheet>
</file>